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truja" sheetId="1" r:id="rId1"/>
    <sheet name="Grafikon" sheetId="2" r:id="rId2"/>
    <sheet name="Grafikon_2" sheetId="3" r:id="rId3"/>
    <sheet name="Dinara_2" sheetId="4" r:id="rId4"/>
  </sheets>
  <definedNames>
    <definedName name="Excel_BuiltIn_Print_Area_3">#REF!</definedName>
    <definedName name="_xlnm.Print_Area" localSheetId="0">'Struja'!$A$13:$K$43</definedName>
  </definedNames>
  <calcPr fullCalcOnLoad="1"/>
</workbook>
</file>

<file path=xl/sharedStrings.xml><?xml version="1.0" encoding="utf-8"?>
<sst xmlns="http://schemas.openxmlformats.org/spreadsheetml/2006/main" count="54" uniqueCount="31">
  <si>
    <t>POTROŠNJA  ELEKTRIČNE  ENERGIJE</t>
  </si>
  <si>
    <t>Mesec</t>
  </si>
  <si>
    <t>I Z V O R I Š T E</t>
  </si>
  <si>
    <t>C I G L A N A</t>
  </si>
  <si>
    <t>F I R M A</t>
  </si>
  <si>
    <t>Industrijska</t>
  </si>
  <si>
    <t>Kancelarije</t>
  </si>
  <si>
    <t>UKUPNO</t>
  </si>
  <si>
    <t>Ukupan iznos</t>
  </si>
  <si>
    <t>kWh</t>
  </si>
  <si>
    <t>Iznos</t>
  </si>
  <si>
    <t>Septembar</t>
  </si>
  <si>
    <t>Oktobar</t>
  </si>
  <si>
    <t>Novembar</t>
  </si>
  <si>
    <t>Decembar</t>
  </si>
  <si>
    <t>U K U P N O :</t>
  </si>
  <si>
    <t>Grafikon I+C</t>
  </si>
  <si>
    <r>
      <t>17,25</t>
    </r>
    <r>
      <rPr>
        <sz val="10"/>
        <rFont val="Arial"/>
        <family val="2"/>
      </rPr>
      <t xml:space="preserve"> kWh</t>
    </r>
  </si>
  <si>
    <t>( dinara )</t>
  </si>
  <si>
    <t>M e s e c I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</si>
  <si>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</si>
  <si>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</si>
  <si>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</si>
  <si>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</si>
  <si>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</si>
  <si>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</si>
  <si>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</si>
  <si>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</si>
  <si>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r>
      <t>60</t>
    </r>
    <r>
      <rPr>
        <sz val="10"/>
        <rFont val="Arial"/>
        <family val="2"/>
      </rPr>
      <t xml:space="preserve"> kWh</t>
    </r>
  </si>
  <si>
    <t>2 0 1 8</t>
  </si>
  <si>
    <t>POTROŠNJA  ELEKTRIČNE  ENERGIJE  -  2 0 1 9.god.</t>
  </si>
</sst>
</file>

<file path=xl/styles.xml><?xml version="1.0" encoding="utf-8"?>
<styleSheet xmlns="http://schemas.openxmlformats.org/spreadsheetml/2006/main">
  <numFmts count="3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 _-;\-* #,##0.00\ _ _-;_-* \-??\ _ _-;_-@_-"/>
    <numFmt numFmtId="181" formatCode="_-* #,##0\ _ _-;\-* #,##0\ _ _-;_-* \-??\ _ _-;_-@_-"/>
    <numFmt numFmtId="182" formatCode="0.0"/>
    <numFmt numFmtId="183" formatCode="_-* #,##0.0\ _ _-;\-* #,##0.0\ _ _-;_-* \-??\ _ _-;_-@_-"/>
    <numFmt numFmtId="184" formatCode="#,##0.0"/>
    <numFmt numFmtId="185" formatCode="#.##0"/>
    <numFmt numFmtId="186" formatCode="_-* ###,000\ _ _-;\-* ###,000\ _ _-;_-* \-??\ _ _-;_-@_-"/>
  </numFmts>
  <fonts count="5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6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0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left" vertical="center" indent="1"/>
    </xf>
    <xf numFmtId="0" fontId="0" fillId="0" borderId="18" xfId="0" applyBorder="1" applyAlignment="1">
      <alignment horizontal="center" vertical="center"/>
    </xf>
    <xf numFmtId="180" fontId="0" fillId="0" borderId="19" xfId="42" applyFont="1" applyFill="1" applyBorder="1" applyAlignment="1" applyProtection="1">
      <alignment horizontal="right" vertical="center"/>
      <protection/>
    </xf>
    <xf numFmtId="0" fontId="0" fillId="0" borderId="20" xfId="0" applyBorder="1" applyAlignment="1">
      <alignment horizontal="center" vertical="center"/>
    </xf>
    <xf numFmtId="180" fontId="0" fillId="0" borderId="21" xfId="42" applyFont="1" applyFill="1" applyBorder="1" applyAlignment="1" applyProtection="1">
      <alignment horizontal="right" vertical="center"/>
      <protection/>
    </xf>
    <xf numFmtId="180" fontId="2" fillId="0" borderId="10" xfId="42" applyFont="1" applyFill="1" applyBorder="1" applyAlignment="1" applyProtection="1">
      <alignment horizontal="right" vertical="center"/>
      <protection/>
    </xf>
    <xf numFmtId="0" fontId="0" fillId="0" borderId="17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0" fontId="2" fillId="0" borderId="16" xfId="42" applyFont="1" applyFill="1" applyBorder="1" applyAlignment="1" applyProtection="1">
      <alignment horizontal="right" vertical="center"/>
      <protection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 indent="1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0" borderId="0" xfId="0" applyAlignment="1">
      <alignment vertical="center"/>
    </xf>
    <xf numFmtId="180" fontId="0" fillId="0" borderId="28" xfId="42" applyFont="1" applyFill="1" applyBorder="1" applyAlignment="1" applyProtection="1">
      <alignment horizontal="right" vertical="center"/>
      <protection/>
    </xf>
    <xf numFmtId="181" fontId="0" fillId="0" borderId="18" xfId="42" applyNumberFormat="1" applyFont="1" applyFill="1" applyBorder="1" applyAlignment="1" applyProtection="1">
      <alignment vertical="center"/>
      <protection/>
    </xf>
    <xf numFmtId="181" fontId="0" fillId="0" borderId="29" xfId="42" applyNumberFormat="1" applyFont="1" applyFill="1" applyBorder="1" applyAlignment="1" applyProtection="1">
      <alignment vertical="center"/>
      <protection/>
    </xf>
    <xf numFmtId="181" fontId="2" fillId="0" borderId="19" xfId="42" applyNumberFormat="1" applyFont="1" applyFill="1" applyBorder="1" applyAlignment="1" applyProtection="1">
      <alignment vertical="center"/>
      <protection/>
    </xf>
    <xf numFmtId="180" fontId="2" fillId="0" borderId="17" xfId="0" applyNumberFormat="1" applyFont="1" applyBorder="1" applyAlignment="1">
      <alignment vertical="center"/>
    </xf>
    <xf numFmtId="181" fontId="0" fillId="0" borderId="0" xfId="42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horizontal="left" vertical="center" indent="1"/>
    </xf>
    <xf numFmtId="180" fontId="2" fillId="0" borderId="3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81" fontId="0" fillId="0" borderId="12" xfId="42" applyNumberFormat="1" applyFont="1" applyFill="1" applyBorder="1" applyAlignment="1" applyProtection="1">
      <alignment vertical="center"/>
      <protection/>
    </xf>
    <xf numFmtId="181" fontId="0" fillId="0" borderId="26" xfId="42" applyNumberFormat="1" applyFont="1" applyFill="1" applyBorder="1" applyAlignment="1" applyProtection="1">
      <alignment vertical="center"/>
      <protection/>
    </xf>
    <xf numFmtId="181" fontId="2" fillId="0" borderId="13" xfId="42" applyNumberFormat="1" applyFont="1" applyFill="1" applyBorder="1" applyAlignment="1" applyProtection="1">
      <alignment vertical="center"/>
      <protection/>
    </xf>
    <xf numFmtId="180" fontId="2" fillId="0" borderId="27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181" fontId="2" fillId="0" borderId="0" xfId="42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Alignment="1">
      <alignment vertical="center"/>
    </xf>
    <xf numFmtId="0" fontId="0" fillId="0" borderId="27" xfId="0" applyBorder="1" applyAlignment="1">
      <alignment horizontal="center" vertical="center"/>
    </xf>
    <xf numFmtId="180" fontId="0" fillId="0" borderId="13" xfId="42" applyFont="1" applyFill="1" applyBorder="1" applyAlignment="1" applyProtection="1">
      <alignment horizontal="right" vertical="center"/>
      <protection/>
    </xf>
    <xf numFmtId="3" fontId="0" fillId="0" borderId="18" xfId="0" applyNumberFormat="1" applyBorder="1" applyAlignment="1">
      <alignment horizontal="center" vertical="center"/>
    </xf>
    <xf numFmtId="180" fontId="0" fillId="0" borderId="19" xfId="42" applyFont="1" applyFill="1" applyBorder="1" applyAlignment="1" applyProtection="1">
      <alignment horizontal="center" vertical="center"/>
      <protection/>
    </xf>
    <xf numFmtId="3" fontId="0" fillId="0" borderId="18" xfId="0" applyNumberFormat="1" applyFill="1" applyBorder="1" applyAlignment="1">
      <alignment horizontal="center" vertical="center"/>
    </xf>
    <xf numFmtId="181" fontId="0" fillId="0" borderId="18" xfId="42" applyNumberFormat="1" applyBorder="1" applyAlignment="1">
      <alignment horizontal="center" vertical="center"/>
    </xf>
    <xf numFmtId="181" fontId="0" fillId="0" borderId="18" xfId="42" applyNumberFormat="1" applyFill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0" fontId="6" fillId="0" borderId="32" xfId="42" applyFont="1" applyFill="1" applyBorder="1" applyAlignment="1" applyProtection="1">
      <alignment horizontal="right" vertical="center"/>
      <protection/>
    </xf>
    <xf numFmtId="0" fontId="0" fillId="0" borderId="20" xfId="0" applyFont="1" applyBorder="1" applyAlignment="1">
      <alignment horizontal="center" vertical="center"/>
    </xf>
    <xf numFmtId="180" fontId="6" fillId="0" borderId="31" xfId="42" applyFont="1" applyFill="1" applyBorder="1" applyAlignment="1" applyProtection="1">
      <alignment horizontal="right" vertical="center"/>
      <protection/>
    </xf>
    <xf numFmtId="181" fontId="0" fillId="0" borderId="33" xfId="42" applyNumberFormat="1" applyFont="1" applyFill="1" applyBorder="1" applyAlignment="1" applyProtection="1">
      <alignment vertical="center"/>
      <protection/>
    </xf>
    <xf numFmtId="181" fontId="0" fillId="0" borderId="34" xfId="42" applyNumberFormat="1" applyFont="1" applyFill="1" applyBorder="1" applyAlignment="1" applyProtection="1">
      <alignment vertical="center"/>
      <protection/>
    </xf>
    <xf numFmtId="180" fontId="2" fillId="0" borderId="32" xfId="0" applyNumberFormat="1" applyFont="1" applyBorder="1" applyAlignment="1">
      <alignment vertical="center"/>
    </xf>
    <xf numFmtId="180" fontId="6" fillId="0" borderId="34" xfId="42" applyFont="1" applyFill="1" applyBorder="1" applyAlignment="1" applyProtection="1">
      <alignment horizontal="right" vertical="center"/>
      <protection/>
    </xf>
    <xf numFmtId="3" fontId="2" fillId="34" borderId="33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181" fontId="2" fillId="34" borderId="33" xfId="42" applyNumberFormat="1" applyFont="1" applyFill="1" applyBorder="1" applyAlignment="1" applyProtection="1">
      <alignment vertical="center"/>
      <protection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579D1C"/>
      <rgbColor rgb="00003300"/>
      <rgbColor rgb="00333300"/>
      <rgbColor rgb="00804C19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UTROŠAK ELEKTRIČNE ENERGIJE ( kW ) u 2016.god.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055"/>
          <c:w val="0.9452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Struja!$J$16</c:f>
              <c:strCache>
                <c:ptCount val="1"/>
                <c:pt idx="0">
                  <c:v>UKUPNO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Struja!$A$19:$A$30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Avgust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Struja!$J$19:$J$30</c:f>
              <c:numCache>
                <c:ptCount val="12"/>
                <c:pt idx="0">
                  <c:v>27475</c:v>
                </c:pt>
                <c:pt idx="1">
                  <c:v>24274</c:v>
                </c:pt>
                <c:pt idx="2">
                  <c:v>23548</c:v>
                </c:pt>
                <c:pt idx="3">
                  <c:v>19073</c:v>
                </c:pt>
                <c:pt idx="4">
                  <c:v>18608</c:v>
                </c:pt>
                <c:pt idx="5">
                  <c:v>21471</c:v>
                </c:pt>
                <c:pt idx="6">
                  <c:v>24412</c:v>
                </c:pt>
                <c:pt idx="7">
                  <c:v>22423</c:v>
                </c:pt>
                <c:pt idx="8">
                  <c:v>20447</c:v>
                </c:pt>
                <c:pt idx="9">
                  <c:v>18424</c:v>
                </c:pt>
                <c:pt idx="10">
                  <c:v>19112</c:v>
                </c:pt>
                <c:pt idx="11">
                  <c:v>19888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Struja!$F$16</c:f>
              <c:strCache>
                <c:ptCount val="1"/>
                <c:pt idx="0">
                  <c:v>F I R M A</c:v>
                </c:pt>
              </c:strCache>
            </c:strRef>
          </c:tx>
          <c:spPr>
            <a:ln w="3175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cat>
            <c:strRef>
              <c:f>Struja!$A$19:$A$30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Avgust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Struja!$F$19:$F$30</c:f>
              <c:numCache>
                <c:ptCount val="12"/>
                <c:pt idx="0">
                  <c:v>5605</c:v>
                </c:pt>
                <c:pt idx="1">
                  <c:v>4077</c:v>
                </c:pt>
                <c:pt idx="2">
                  <c:v>2790</c:v>
                </c:pt>
                <c:pt idx="3">
                  <c:v>1210</c:v>
                </c:pt>
                <c:pt idx="4">
                  <c:v>489</c:v>
                </c:pt>
                <c:pt idx="5">
                  <c:v>411</c:v>
                </c:pt>
                <c:pt idx="6">
                  <c:v>367</c:v>
                </c:pt>
                <c:pt idx="7">
                  <c:v>253</c:v>
                </c:pt>
                <c:pt idx="8">
                  <c:v>402</c:v>
                </c:pt>
                <c:pt idx="9">
                  <c:v>892</c:v>
                </c:pt>
                <c:pt idx="10">
                  <c:v>2221</c:v>
                </c:pt>
                <c:pt idx="11">
                  <c:v>3501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Struja!$D$16</c:f>
              <c:strCache>
                <c:ptCount val="1"/>
                <c:pt idx="0">
                  <c:v>C I G L A N A</c:v>
                </c:pt>
              </c:strCache>
            </c:strRef>
          </c:tx>
          <c:spPr>
            <a:ln w="3175">
              <a:solidFill>
                <a:srgbClr val="804C1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804C19"/>
                </a:solidFill>
              </a:ln>
            </c:spPr>
          </c:marker>
          <c:cat>
            <c:strRef>
              <c:f>Struja!$A$19:$A$30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Avgust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Struja!$D$19:$D$30</c:f>
              <c:numCache>
                <c:ptCount val="12"/>
                <c:pt idx="0">
                  <c:v>1410</c:v>
                </c:pt>
                <c:pt idx="1">
                  <c:v>1342</c:v>
                </c:pt>
                <c:pt idx="2">
                  <c:v>1138</c:v>
                </c:pt>
                <c:pt idx="3">
                  <c:v>733</c:v>
                </c:pt>
                <c:pt idx="4">
                  <c:v>989</c:v>
                </c:pt>
                <c:pt idx="5">
                  <c:v>90</c:v>
                </c:pt>
                <c:pt idx="6">
                  <c:v>0</c:v>
                </c:pt>
                <c:pt idx="7">
                  <c:v>0</c:v>
                </c:pt>
                <c:pt idx="8">
                  <c:v>3635</c:v>
                </c:pt>
                <c:pt idx="9">
                  <c:v>1467</c:v>
                </c:pt>
                <c:pt idx="10">
                  <c:v>736</c:v>
                </c:pt>
                <c:pt idx="11">
                  <c:v>367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Struja!$B$16</c:f>
              <c:strCache>
                <c:ptCount val="1"/>
                <c:pt idx="0">
                  <c:v>I Z V O R I Š T E</c:v>
                </c:pt>
              </c:strCache>
            </c:strRef>
          </c:tx>
          <c:spPr>
            <a:ln w="3175">
              <a:solidFill>
                <a:srgbClr val="2300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300DC"/>
              </a:solidFill>
              <a:ln>
                <a:solidFill>
                  <a:srgbClr val="2300DC"/>
                </a:solidFill>
              </a:ln>
            </c:spPr>
          </c:marker>
          <c:cat>
            <c:strRef>
              <c:f>Struja!$A$19:$A$30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Avgust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Struja!$B$19:$B$30</c:f>
              <c:numCache>
                <c:ptCount val="12"/>
                <c:pt idx="0">
                  <c:v>20460</c:v>
                </c:pt>
                <c:pt idx="1">
                  <c:v>18855</c:v>
                </c:pt>
                <c:pt idx="2">
                  <c:v>19620</c:v>
                </c:pt>
                <c:pt idx="3">
                  <c:v>17130</c:v>
                </c:pt>
                <c:pt idx="4">
                  <c:v>17130</c:v>
                </c:pt>
                <c:pt idx="5">
                  <c:v>20970</c:v>
                </c:pt>
                <c:pt idx="6">
                  <c:v>24045</c:v>
                </c:pt>
                <c:pt idx="7">
                  <c:v>22170</c:v>
                </c:pt>
                <c:pt idx="8">
                  <c:v>16410</c:v>
                </c:pt>
                <c:pt idx="9">
                  <c:v>16065</c:v>
                </c:pt>
                <c:pt idx="10">
                  <c:v>16155</c:v>
                </c:pt>
                <c:pt idx="11">
                  <c:v>16020</c:v>
                </c:pt>
              </c:numCache>
            </c:numRef>
          </c:val>
          <c:smooth val="0"/>
        </c:ser>
        <c:marker val="1"/>
        <c:axId val="1622537"/>
        <c:axId val="14602834"/>
      </c:lineChart>
      <c:catAx>
        <c:axId val="1622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  E  S  E  C  I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02834"/>
        <c:crosses val="autoZero"/>
        <c:auto val="1"/>
        <c:lblOffset val="100"/>
        <c:tickLblSkip val="2"/>
        <c:noMultiLvlLbl val="0"/>
      </c:catAx>
      <c:valAx>
        <c:axId val="14602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  O  L  I  Č  I  N  E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25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05"/>
          <c:y val="0.96075"/>
          <c:w val="0.4155"/>
          <c:h val="0.033"/>
        </c:manualLayout>
      </c:layout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UTROŠAK ELEKTRIČNE ENERGIJE ( kW ) u 2016.god.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055"/>
          <c:w val="0.94525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Struja!$B$16</c:f>
              <c:strCache>
                <c:ptCount val="1"/>
                <c:pt idx="0">
                  <c:v>I Z V O R I Š T E</c:v>
                </c:pt>
              </c:strCache>
            </c:strRef>
          </c:tx>
          <c:spPr>
            <a:solidFill>
              <a:srgbClr val="2300D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Struja!$A$19:$A$30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Avgust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Struja!$B$19:$B$30</c:f>
              <c:numCache>
                <c:ptCount val="12"/>
                <c:pt idx="0">
                  <c:v>20460</c:v>
                </c:pt>
                <c:pt idx="1">
                  <c:v>18855</c:v>
                </c:pt>
                <c:pt idx="2">
                  <c:v>19620</c:v>
                </c:pt>
                <c:pt idx="3">
                  <c:v>17130</c:v>
                </c:pt>
                <c:pt idx="4">
                  <c:v>17130</c:v>
                </c:pt>
                <c:pt idx="5">
                  <c:v>20970</c:v>
                </c:pt>
                <c:pt idx="6">
                  <c:v>24045</c:v>
                </c:pt>
                <c:pt idx="7">
                  <c:v>22170</c:v>
                </c:pt>
                <c:pt idx="8">
                  <c:v>16410</c:v>
                </c:pt>
                <c:pt idx="9">
                  <c:v>16065</c:v>
                </c:pt>
                <c:pt idx="10">
                  <c:v>16155</c:v>
                </c:pt>
                <c:pt idx="11">
                  <c:v>16020</c:v>
                </c:pt>
              </c:numCache>
            </c:numRef>
          </c:val>
        </c:ser>
        <c:ser>
          <c:idx val="1"/>
          <c:order val="1"/>
          <c:tx>
            <c:strRef>
              <c:f>Struja!$D$16</c:f>
              <c:strCache>
                <c:ptCount val="1"/>
                <c:pt idx="0">
                  <c:v>C I G L A N A</c:v>
                </c:pt>
              </c:strCache>
            </c:strRef>
          </c:tx>
          <c:spPr>
            <a:solidFill>
              <a:srgbClr val="FF99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Struja!$A$19:$A$30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Avgust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Struja!$D$19:$D$30</c:f>
              <c:numCache>
                <c:ptCount val="12"/>
                <c:pt idx="0">
                  <c:v>1410</c:v>
                </c:pt>
                <c:pt idx="1">
                  <c:v>1342</c:v>
                </c:pt>
                <c:pt idx="2">
                  <c:v>1138</c:v>
                </c:pt>
                <c:pt idx="3">
                  <c:v>733</c:v>
                </c:pt>
                <c:pt idx="4">
                  <c:v>989</c:v>
                </c:pt>
                <c:pt idx="5">
                  <c:v>90</c:v>
                </c:pt>
                <c:pt idx="6">
                  <c:v>0</c:v>
                </c:pt>
                <c:pt idx="7">
                  <c:v>0</c:v>
                </c:pt>
                <c:pt idx="8">
                  <c:v>3635</c:v>
                </c:pt>
                <c:pt idx="9">
                  <c:v>1467</c:v>
                </c:pt>
                <c:pt idx="10">
                  <c:v>736</c:v>
                </c:pt>
                <c:pt idx="11">
                  <c:v>367</c:v>
                </c:pt>
              </c:numCache>
            </c:numRef>
          </c:val>
        </c:ser>
        <c:ser>
          <c:idx val="2"/>
          <c:order val="2"/>
          <c:tx>
            <c:strRef>
              <c:f>Struja!$F$16</c:f>
              <c:strCache>
                <c:ptCount val="1"/>
                <c:pt idx="0">
                  <c:v>F I R M A</c:v>
                </c:pt>
              </c:strCache>
            </c:strRef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Struja!$A$19:$A$30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Avgust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Struja!$F$19:$F$30</c:f>
              <c:numCache>
                <c:ptCount val="12"/>
                <c:pt idx="0">
                  <c:v>5605</c:v>
                </c:pt>
                <c:pt idx="1">
                  <c:v>4077</c:v>
                </c:pt>
                <c:pt idx="2">
                  <c:v>2790</c:v>
                </c:pt>
                <c:pt idx="3">
                  <c:v>1210</c:v>
                </c:pt>
                <c:pt idx="4">
                  <c:v>489</c:v>
                </c:pt>
                <c:pt idx="5">
                  <c:v>411</c:v>
                </c:pt>
                <c:pt idx="6">
                  <c:v>367</c:v>
                </c:pt>
                <c:pt idx="7">
                  <c:v>253</c:v>
                </c:pt>
                <c:pt idx="8">
                  <c:v>402</c:v>
                </c:pt>
                <c:pt idx="9">
                  <c:v>892</c:v>
                </c:pt>
                <c:pt idx="10">
                  <c:v>2221</c:v>
                </c:pt>
                <c:pt idx="11">
                  <c:v>3501</c:v>
                </c:pt>
              </c:numCache>
            </c:numRef>
          </c:val>
        </c:ser>
        <c:gapWidth val="100"/>
        <c:axId val="64316643"/>
        <c:axId val="41978876"/>
      </c:barChart>
      <c:lineChart>
        <c:grouping val="standard"/>
        <c:varyColors val="0"/>
        <c:ser>
          <c:idx val="0"/>
          <c:order val="3"/>
          <c:tx>
            <c:strRef>
              <c:f>Struja!$J$16</c:f>
              <c:strCache>
                <c:ptCount val="1"/>
                <c:pt idx="0">
                  <c:v>UKUPNO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Struja!$A$19:$A$30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Avgust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Struja!$J$19:$J$30</c:f>
              <c:numCache>
                <c:ptCount val="12"/>
                <c:pt idx="0">
                  <c:v>27475</c:v>
                </c:pt>
                <c:pt idx="1">
                  <c:v>24274</c:v>
                </c:pt>
                <c:pt idx="2">
                  <c:v>23548</c:v>
                </c:pt>
                <c:pt idx="3">
                  <c:v>19073</c:v>
                </c:pt>
                <c:pt idx="4">
                  <c:v>18608</c:v>
                </c:pt>
                <c:pt idx="5">
                  <c:v>21471</c:v>
                </c:pt>
                <c:pt idx="6">
                  <c:v>24412</c:v>
                </c:pt>
                <c:pt idx="7">
                  <c:v>22423</c:v>
                </c:pt>
                <c:pt idx="8">
                  <c:v>20447</c:v>
                </c:pt>
                <c:pt idx="9">
                  <c:v>18424</c:v>
                </c:pt>
                <c:pt idx="10">
                  <c:v>19112</c:v>
                </c:pt>
                <c:pt idx="11">
                  <c:v>19888</c:v>
                </c:pt>
              </c:numCache>
            </c:numRef>
          </c:val>
          <c:smooth val="0"/>
        </c:ser>
        <c:axId val="64316643"/>
        <c:axId val="41978876"/>
      </c:lineChart>
      <c:catAx>
        <c:axId val="64316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  E  S  E  C  I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78876"/>
        <c:crosses val="autoZero"/>
        <c:auto val="1"/>
        <c:lblOffset val="100"/>
        <c:tickLblSkip val="2"/>
        <c:noMultiLvlLbl val="0"/>
      </c:catAx>
      <c:valAx>
        <c:axId val="41978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  O  L  I  Č  I  N  E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166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15"/>
          <c:y val="0.96075"/>
          <c:w val="0.4155"/>
          <c:h val="0.033"/>
        </c:manualLayout>
      </c:layout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UTROŠAK ELEKTRIČNE ENERGIJE (  u dinarima ) u 2013.god.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055"/>
          <c:w val="0.94525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Struja!$B$16</c:f>
              <c:strCache>
                <c:ptCount val="1"/>
                <c:pt idx="0">
                  <c:v>I Z V O R I Š T E</c:v>
                </c:pt>
              </c:strCache>
            </c:strRef>
          </c:tx>
          <c:spPr>
            <a:solidFill>
              <a:srgbClr val="2300D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Struja!$A$19:$A$30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Avgust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Struja!$C$19:$C$30</c:f>
              <c:numCache>
                <c:ptCount val="12"/>
                <c:pt idx="0">
                  <c:v>208265.52</c:v>
                </c:pt>
                <c:pt idx="1">
                  <c:v>192712.27</c:v>
                </c:pt>
                <c:pt idx="2">
                  <c:v>201236.4</c:v>
                </c:pt>
                <c:pt idx="3">
                  <c:v>173638.34</c:v>
                </c:pt>
                <c:pt idx="4">
                  <c:v>173663.77</c:v>
                </c:pt>
                <c:pt idx="5">
                  <c:v>214124.38</c:v>
                </c:pt>
                <c:pt idx="6">
                  <c:v>246444.65</c:v>
                </c:pt>
                <c:pt idx="7">
                  <c:v>229966.01</c:v>
                </c:pt>
                <c:pt idx="8">
                  <c:v>172657.5</c:v>
                </c:pt>
                <c:pt idx="9">
                  <c:v>165971.86</c:v>
                </c:pt>
                <c:pt idx="10">
                  <c:v>169677.14</c:v>
                </c:pt>
                <c:pt idx="11">
                  <c:v>162747.66</c:v>
                </c:pt>
              </c:numCache>
            </c:numRef>
          </c:val>
        </c:ser>
        <c:ser>
          <c:idx val="1"/>
          <c:order val="1"/>
          <c:tx>
            <c:strRef>
              <c:f>Struja!$D$16</c:f>
              <c:strCache>
                <c:ptCount val="1"/>
                <c:pt idx="0">
                  <c:v>C I G L A N A</c:v>
                </c:pt>
              </c:strCache>
            </c:strRef>
          </c:tx>
          <c:spPr>
            <a:solidFill>
              <a:srgbClr val="FF99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Struja!$A$19:$A$30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Avgust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Struja!$E$19:$E$30</c:f>
              <c:numCache>
                <c:ptCount val="12"/>
                <c:pt idx="0">
                  <c:v>16237.43</c:v>
                </c:pt>
                <c:pt idx="1">
                  <c:v>15504.26</c:v>
                </c:pt>
                <c:pt idx="2">
                  <c:v>13304.76</c:v>
                </c:pt>
                <c:pt idx="3">
                  <c:v>8749.02</c:v>
                </c:pt>
                <c:pt idx="4">
                  <c:v>11443.13</c:v>
                </c:pt>
                <c:pt idx="5">
                  <c:v>1982.2</c:v>
                </c:pt>
                <c:pt idx="6">
                  <c:v>1035.06</c:v>
                </c:pt>
                <c:pt idx="7">
                  <c:v>1035.06</c:v>
                </c:pt>
                <c:pt idx="8">
                  <c:v>39289.15</c:v>
                </c:pt>
                <c:pt idx="9">
                  <c:v>16473.5</c:v>
                </c:pt>
                <c:pt idx="10">
                  <c:v>8780.59</c:v>
                </c:pt>
                <c:pt idx="11">
                  <c:v>4897.31</c:v>
                </c:pt>
              </c:numCache>
            </c:numRef>
          </c:val>
        </c:ser>
        <c:ser>
          <c:idx val="2"/>
          <c:order val="2"/>
          <c:tx>
            <c:strRef>
              <c:f>Struja!$F$16</c:f>
              <c:strCache>
                <c:ptCount val="1"/>
                <c:pt idx="0">
                  <c:v>F I R M A</c:v>
                </c:pt>
              </c:strCache>
            </c:strRef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Struja!$A$19:$A$30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Avgust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Struja!$G$19:$G$30</c:f>
              <c:numCache>
                <c:ptCount val="12"/>
                <c:pt idx="0">
                  <c:v>59291.53</c:v>
                </c:pt>
                <c:pt idx="1">
                  <c:v>41373.73</c:v>
                </c:pt>
                <c:pt idx="2">
                  <c:v>28854.95</c:v>
                </c:pt>
                <c:pt idx="3">
                  <c:v>14646.66</c:v>
                </c:pt>
                <c:pt idx="4">
                  <c:v>8315.54</c:v>
                </c:pt>
                <c:pt idx="5">
                  <c:v>7730.15</c:v>
                </c:pt>
                <c:pt idx="6">
                  <c:v>7236.73</c:v>
                </c:pt>
                <c:pt idx="7">
                  <c:v>7294.03</c:v>
                </c:pt>
                <c:pt idx="8">
                  <c:v>7598.39</c:v>
                </c:pt>
                <c:pt idx="9">
                  <c:v>11803.19</c:v>
                </c:pt>
                <c:pt idx="10">
                  <c:v>22884.44</c:v>
                </c:pt>
                <c:pt idx="11">
                  <c:v>34045.69</c:v>
                </c:pt>
              </c:numCache>
            </c:numRef>
          </c:val>
        </c:ser>
        <c:gapWidth val="100"/>
        <c:axId val="42265565"/>
        <c:axId val="44845766"/>
      </c:barChart>
      <c:lineChart>
        <c:grouping val="standard"/>
        <c:varyColors val="0"/>
        <c:ser>
          <c:idx val="0"/>
          <c:order val="3"/>
          <c:tx>
            <c:strRef>
              <c:f>Struja!$J$16</c:f>
              <c:strCache>
                <c:ptCount val="1"/>
                <c:pt idx="0">
                  <c:v>UKUPNO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Struja!$A$19:$A$30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Mart</c:v>
                </c:pt>
                <c:pt idx="3">
                  <c:v>April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Avgust</c:v>
                </c:pt>
                <c:pt idx="8">
                  <c:v>Septembar</c:v>
                </c:pt>
                <c:pt idx="9">
                  <c:v>Oktobar</c:v>
                </c:pt>
                <c:pt idx="10">
                  <c:v>Novembar</c:v>
                </c:pt>
                <c:pt idx="11">
                  <c:v>Decembar</c:v>
                </c:pt>
              </c:strCache>
            </c:strRef>
          </c:cat>
          <c:val>
            <c:numRef>
              <c:f>Struja!$K$19:$K$30</c:f>
              <c:numCache>
                <c:ptCount val="12"/>
                <c:pt idx="0">
                  <c:v>283794.48</c:v>
                </c:pt>
                <c:pt idx="1">
                  <c:v>249590.26</c:v>
                </c:pt>
                <c:pt idx="2">
                  <c:v>243396.11000000002</c:v>
                </c:pt>
                <c:pt idx="3">
                  <c:v>197034.02</c:v>
                </c:pt>
                <c:pt idx="4">
                  <c:v>193422.44</c:v>
                </c:pt>
                <c:pt idx="5">
                  <c:v>223836.73</c:v>
                </c:pt>
                <c:pt idx="6">
                  <c:v>254716.44</c:v>
                </c:pt>
                <c:pt idx="7">
                  <c:v>238295.1</c:v>
                </c:pt>
                <c:pt idx="8">
                  <c:v>219545.04</c:v>
                </c:pt>
                <c:pt idx="9">
                  <c:v>194248.55</c:v>
                </c:pt>
                <c:pt idx="10">
                  <c:v>201342.17</c:v>
                </c:pt>
                <c:pt idx="11">
                  <c:v>201690.66</c:v>
                </c:pt>
              </c:numCache>
            </c:numRef>
          </c:val>
          <c:smooth val="0"/>
        </c:ser>
        <c:axId val="42265565"/>
        <c:axId val="44845766"/>
      </c:lineChart>
      <c:catAx>
        <c:axId val="42265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  E  S  E  C  I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45766"/>
        <c:crosses val="autoZero"/>
        <c:auto val="1"/>
        <c:lblOffset val="100"/>
        <c:tickLblSkip val="2"/>
        <c:noMultiLvlLbl val="0"/>
      </c:catAx>
      <c:valAx>
        <c:axId val="44845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 I N A R A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655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6625"/>
          <c:y val="0.96075"/>
          <c:w val="0.4155"/>
          <c:h val="0.033"/>
        </c:manualLayout>
      </c:layout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11</xdr:col>
      <xdr:colOff>447675</xdr:colOff>
      <xdr:row>38</xdr:row>
      <xdr:rowOff>161925</xdr:rowOff>
    </xdr:to>
    <xdr:graphicFrame>
      <xdr:nvGraphicFramePr>
        <xdr:cNvPr id="1" name="Chart 1"/>
        <xdr:cNvGraphicFramePr/>
      </xdr:nvGraphicFramePr>
      <xdr:xfrm>
        <a:off x="342900" y="180975"/>
        <a:ext cx="8591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11</xdr:col>
      <xdr:colOff>447675</xdr:colOff>
      <xdr:row>38</xdr:row>
      <xdr:rowOff>161925</xdr:rowOff>
    </xdr:to>
    <xdr:graphicFrame>
      <xdr:nvGraphicFramePr>
        <xdr:cNvPr id="1" name="Chart 1"/>
        <xdr:cNvGraphicFramePr/>
      </xdr:nvGraphicFramePr>
      <xdr:xfrm>
        <a:off x="342900" y="180975"/>
        <a:ext cx="8591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11</xdr:col>
      <xdr:colOff>447675</xdr:colOff>
      <xdr:row>38</xdr:row>
      <xdr:rowOff>161925</xdr:rowOff>
    </xdr:to>
    <xdr:graphicFrame>
      <xdr:nvGraphicFramePr>
        <xdr:cNvPr id="1" name="Chart 1"/>
        <xdr:cNvGraphicFramePr/>
      </xdr:nvGraphicFramePr>
      <xdr:xfrm>
        <a:off x="342900" y="180975"/>
        <a:ext cx="8591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3"/>
  <sheetViews>
    <sheetView tabSelected="1" zoomScalePageLayoutView="0" workbookViewId="0" topLeftCell="A4">
      <selection activeCell="N11" sqref="N11"/>
    </sheetView>
  </sheetViews>
  <sheetFormatPr defaultColWidth="9.140625" defaultRowHeight="12.75"/>
  <cols>
    <col min="1" max="1" width="15.57421875" style="0" customWidth="1"/>
    <col min="2" max="2" width="11.8515625" style="0" customWidth="1"/>
    <col min="3" max="3" width="12.140625" style="0" customWidth="1"/>
    <col min="4" max="4" width="10.7109375" style="0" customWidth="1"/>
    <col min="5" max="5" width="12.140625" style="0" customWidth="1"/>
    <col min="6" max="6" width="11.00390625" style="0" customWidth="1"/>
    <col min="7" max="7" width="12.140625" style="0" customWidth="1"/>
    <col min="8" max="8" width="13.8515625" style="0" customWidth="1"/>
    <col min="9" max="9" width="11.140625" style="0" customWidth="1"/>
    <col min="10" max="10" width="11.00390625" style="0" customWidth="1"/>
    <col min="11" max="11" width="15.140625" style="0" customWidth="1"/>
    <col min="12" max="12" width="13.7109375" style="0" customWidth="1"/>
  </cols>
  <sheetData>
    <row r="2" spans="1:7" ht="20.25" customHeight="1">
      <c r="A2" s="74" t="s">
        <v>0</v>
      </c>
      <c r="B2" s="74"/>
      <c r="C2" s="74"/>
      <c r="D2" s="74"/>
      <c r="E2" s="74"/>
      <c r="F2" s="74"/>
      <c r="G2" s="74"/>
    </row>
    <row r="4" spans="1:11" ht="24" customHeight="1">
      <c r="A4" s="75" t="s">
        <v>1</v>
      </c>
      <c r="B4" s="72" t="s">
        <v>2</v>
      </c>
      <c r="C4" s="72"/>
      <c r="D4" s="72" t="s">
        <v>3</v>
      </c>
      <c r="E4" s="72"/>
      <c r="F4" s="72" t="s">
        <v>4</v>
      </c>
      <c r="G4" s="72"/>
      <c r="H4" t="s">
        <v>5</v>
      </c>
      <c r="I4" t="s">
        <v>6</v>
      </c>
      <c r="J4" t="s">
        <v>7</v>
      </c>
      <c r="K4" t="s">
        <v>8</v>
      </c>
    </row>
    <row r="5" spans="1:7" ht="18.75" customHeight="1">
      <c r="A5" s="75"/>
      <c r="B5" s="3" t="s">
        <v>9</v>
      </c>
      <c r="C5" s="4" t="s">
        <v>10</v>
      </c>
      <c r="D5" s="3" t="s">
        <v>9</v>
      </c>
      <c r="E5" s="4" t="s">
        <v>10</v>
      </c>
      <c r="F5" s="3" t="s">
        <v>9</v>
      </c>
      <c r="G5" s="4" t="s">
        <v>10</v>
      </c>
    </row>
    <row r="6" spans="1:7" ht="18" customHeight="1">
      <c r="A6" s="5">
        <v>2003</v>
      </c>
      <c r="B6" s="6"/>
      <c r="C6" s="7"/>
      <c r="D6" s="6"/>
      <c r="E6" s="7"/>
      <c r="F6" s="6"/>
      <c r="G6" s="7"/>
    </row>
    <row r="7" spans="1:7" ht="18" customHeight="1">
      <c r="A7" s="8" t="s">
        <v>11</v>
      </c>
      <c r="B7" s="9">
        <v>22500</v>
      </c>
      <c r="C7" s="10">
        <v>30814.31</v>
      </c>
      <c r="D7" s="9">
        <v>3956</v>
      </c>
      <c r="E7" s="10">
        <v>24109.87</v>
      </c>
      <c r="F7" s="9">
        <v>262</v>
      </c>
      <c r="G7" s="10">
        <v>781.54</v>
      </c>
    </row>
    <row r="8" spans="1:7" ht="18" customHeight="1">
      <c r="A8" s="8" t="s">
        <v>12</v>
      </c>
      <c r="B8" s="9">
        <v>22500</v>
      </c>
      <c r="C8" s="10">
        <v>27581.96</v>
      </c>
      <c r="D8" s="9">
        <v>3102</v>
      </c>
      <c r="E8" s="10">
        <v>16836.69</v>
      </c>
      <c r="F8" s="9">
        <v>1673</v>
      </c>
      <c r="G8" s="10">
        <v>1646.5</v>
      </c>
    </row>
    <row r="9" spans="1:7" ht="18" customHeight="1">
      <c r="A9" s="8" t="s">
        <v>13</v>
      </c>
      <c r="B9" s="9">
        <v>23850</v>
      </c>
      <c r="C9" s="10">
        <v>24954.07</v>
      </c>
      <c r="D9" s="9">
        <v>1731</v>
      </c>
      <c r="E9" s="10">
        <v>5887.12</v>
      </c>
      <c r="F9" s="9">
        <v>2209</v>
      </c>
      <c r="G9" s="10">
        <v>10782.13</v>
      </c>
    </row>
    <row r="10" spans="1:7" ht="18" customHeight="1">
      <c r="A10" s="8" t="s">
        <v>14</v>
      </c>
      <c r="B10" s="11">
        <v>23850</v>
      </c>
      <c r="C10" s="12">
        <v>26779.54</v>
      </c>
      <c r="D10" s="11">
        <v>2288</v>
      </c>
      <c r="E10" s="12">
        <v>10170</v>
      </c>
      <c r="F10" s="11">
        <v>4401</v>
      </c>
      <c r="G10" s="12">
        <v>30223.05</v>
      </c>
    </row>
    <row r="11" spans="1:7" ht="29.25" customHeight="1">
      <c r="A11" s="1" t="s">
        <v>15</v>
      </c>
      <c r="B11" s="1">
        <f aca="true" t="shared" si="0" ref="B11:G11">SUM(B7:B10)</f>
        <v>92700</v>
      </c>
      <c r="C11" s="13">
        <f t="shared" si="0"/>
        <v>110129.88</v>
      </c>
      <c r="D11" s="1">
        <f t="shared" si="0"/>
        <v>11077</v>
      </c>
      <c r="E11" s="13">
        <f t="shared" si="0"/>
        <v>57003.68</v>
      </c>
      <c r="F11" s="1">
        <f t="shared" si="0"/>
        <v>8545</v>
      </c>
      <c r="G11" s="13">
        <f t="shared" si="0"/>
        <v>43433.22</v>
      </c>
    </row>
    <row r="12" spans="1:7" ht="29.25" customHeight="1">
      <c r="A12" s="14"/>
      <c r="B12" s="15"/>
      <c r="C12" s="16"/>
      <c r="D12" s="15"/>
      <c r="E12" s="16"/>
      <c r="F12" s="15"/>
      <c r="G12" s="16"/>
    </row>
    <row r="14" spans="1:11" ht="20.25" customHeight="1">
      <c r="A14" s="76" t="s">
        <v>30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6" spans="1:12" ht="24" customHeight="1">
      <c r="A16" s="71" t="s">
        <v>29</v>
      </c>
      <c r="B16" s="72" t="s">
        <v>2</v>
      </c>
      <c r="C16" s="72"/>
      <c r="D16" s="72" t="s">
        <v>3</v>
      </c>
      <c r="E16" s="72"/>
      <c r="F16" s="73" t="s">
        <v>4</v>
      </c>
      <c r="G16" s="73"/>
      <c r="H16" s="17" t="s">
        <v>5</v>
      </c>
      <c r="I16" s="18" t="s">
        <v>6</v>
      </c>
      <c r="J16" s="19" t="s">
        <v>7</v>
      </c>
      <c r="K16" s="2" t="s">
        <v>8</v>
      </c>
      <c r="L16" s="20" t="s">
        <v>16</v>
      </c>
    </row>
    <row r="17" spans="1:12" ht="18.75" customHeight="1">
      <c r="A17" s="71"/>
      <c r="B17" s="21" t="s">
        <v>28</v>
      </c>
      <c r="C17" s="4" t="s">
        <v>10</v>
      </c>
      <c r="D17" s="21" t="s">
        <v>17</v>
      </c>
      <c r="E17" s="4" t="s">
        <v>10</v>
      </c>
      <c r="F17" s="21" t="s">
        <v>17</v>
      </c>
      <c r="G17" s="22" t="s">
        <v>10</v>
      </c>
      <c r="H17" s="23" t="s">
        <v>9</v>
      </c>
      <c r="I17" s="24" t="s">
        <v>9</v>
      </c>
      <c r="J17" s="25" t="s">
        <v>9</v>
      </c>
      <c r="K17" s="26" t="s">
        <v>18</v>
      </c>
      <c r="L17" s="20"/>
    </row>
    <row r="18" spans="1:12" ht="18" customHeight="1">
      <c r="A18" s="27" t="s">
        <v>19</v>
      </c>
      <c r="B18" s="28"/>
      <c r="C18" s="29"/>
      <c r="D18" s="28"/>
      <c r="E18" s="29"/>
      <c r="F18" s="28"/>
      <c r="G18" s="30"/>
      <c r="H18" s="31"/>
      <c r="I18" s="32"/>
      <c r="J18" s="33"/>
      <c r="K18" s="34"/>
      <c r="L18" s="35"/>
    </row>
    <row r="19" spans="1:12" ht="18" customHeight="1">
      <c r="A19" s="8" t="s">
        <v>20</v>
      </c>
      <c r="B19" s="54">
        <v>20460</v>
      </c>
      <c r="C19" s="10">
        <v>208265.52</v>
      </c>
      <c r="D19" s="57">
        <v>1410</v>
      </c>
      <c r="E19" s="10">
        <v>16237.43</v>
      </c>
      <c r="F19" s="57">
        <v>5605</v>
      </c>
      <c r="G19" s="36">
        <v>59291.53</v>
      </c>
      <c r="H19" s="37">
        <f>B19+D19+F19/2</f>
        <v>24672.5</v>
      </c>
      <c r="I19" s="38">
        <f>F19/2</f>
        <v>2802.5</v>
      </c>
      <c r="J19" s="39">
        <f>H19+I19</f>
        <v>27475</v>
      </c>
      <c r="K19" s="40">
        <f aca="true" t="shared" si="1" ref="K19:K42">C19+E19+G19</f>
        <v>283794.48</v>
      </c>
      <c r="L19" s="41">
        <f aca="true" t="shared" si="2" ref="L19:L42">B19+D19</f>
        <v>21870</v>
      </c>
    </row>
    <row r="20" spans="1:12" ht="18" customHeight="1">
      <c r="A20" s="8" t="s">
        <v>21</v>
      </c>
      <c r="B20" s="54">
        <v>18855</v>
      </c>
      <c r="C20" s="55">
        <v>192712.27</v>
      </c>
      <c r="D20" s="57">
        <v>1342</v>
      </c>
      <c r="E20" s="10">
        <v>15504.26</v>
      </c>
      <c r="F20" s="57">
        <v>4077</v>
      </c>
      <c r="G20" s="36">
        <v>41373.73</v>
      </c>
      <c r="H20" s="37">
        <f>B20+D20+F20/2</f>
        <v>22235.5</v>
      </c>
      <c r="I20" s="38">
        <f>F20/2</f>
        <v>2038.5</v>
      </c>
      <c r="J20" s="39">
        <f>H20+I20</f>
        <v>24274</v>
      </c>
      <c r="K20" s="40">
        <f>C20+E20+G20</f>
        <v>249590.26</v>
      </c>
      <c r="L20" s="41">
        <f t="shared" si="2"/>
        <v>20197</v>
      </c>
    </row>
    <row r="21" spans="1:12" s="44" customFormat="1" ht="18" customHeight="1">
      <c r="A21" s="42" t="s">
        <v>22</v>
      </c>
      <c r="B21" s="56">
        <v>19620</v>
      </c>
      <c r="C21" s="10">
        <v>201236.4</v>
      </c>
      <c r="D21" s="58">
        <v>1138</v>
      </c>
      <c r="E21" s="10">
        <v>13304.76</v>
      </c>
      <c r="F21" s="58">
        <v>2790</v>
      </c>
      <c r="G21" s="36">
        <v>28854.95</v>
      </c>
      <c r="H21" s="37">
        <f>B21+D21+F21/2</f>
        <v>22153</v>
      </c>
      <c r="I21" s="38">
        <f>F21/2</f>
        <v>1395</v>
      </c>
      <c r="J21" s="39">
        <f>H21+I21</f>
        <v>23548</v>
      </c>
      <c r="K21" s="43">
        <f>C21+E21+G21</f>
        <v>243396.11000000002</v>
      </c>
      <c r="L21" s="41">
        <f t="shared" si="2"/>
        <v>20758</v>
      </c>
    </row>
    <row r="22" spans="1:12" ht="18" customHeight="1">
      <c r="A22" s="8" t="s">
        <v>23</v>
      </c>
      <c r="B22" s="54">
        <v>17130</v>
      </c>
      <c r="C22" s="10">
        <v>173638.34</v>
      </c>
      <c r="D22" s="57">
        <v>733</v>
      </c>
      <c r="E22" s="10">
        <v>8749.02</v>
      </c>
      <c r="F22" s="57">
        <v>1210</v>
      </c>
      <c r="G22" s="36">
        <v>14646.66</v>
      </c>
      <c r="H22" s="37">
        <f>B22+D22+F22/2</f>
        <v>18468</v>
      </c>
      <c r="I22" s="38">
        <f>F22/2</f>
        <v>605</v>
      </c>
      <c r="J22" s="39">
        <f>H22+I22</f>
        <v>19073</v>
      </c>
      <c r="K22" s="40">
        <f t="shared" si="1"/>
        <v>197034.02</v>
      </c>
      <c r="L22" s="41">
        <f t="shared" si="2"/>
        <v>17863</v>
      </c>
    </row>
    <row r="23" spans="1:12" ht="18" customHeight="1">
      <c r="A23" s="8" t="s">
        <v>24</v>
      </c>
      <c r="B23" s="54">
        <v>17130</v>
      </c>
      <c r="C23" s="10">
        <v>173663.77</v>
      </c>
      <c r="D23" s="57">
        <v>989</v>
      </c>
      <c r="E23" s="10">
        <v>11443.13</v>
      </c>
      <c r="F23" s="57">
        <v>489</v>
      </c>
      <c r="G23" s="36">
        <v>8315.54</v>
      </c>
      <c r="H23" s="37">
        <f>B23+D23+F23/2</f>
        <v>18363.5</v>
      </c>
      <c r="I23" s="38">
        <f>F23/2</f>
        <v>244.5</v>
      </c>
      <c r="J23" s="39">
        <f aca="true" t="shared" si="3" ref="J23:J42">H23+I23</f>
        <v>18608</v>
      </c>
      <c r="K23" s="40">
        <f t="shared" si="1"/>
        <v>193422.44</v>
      </c>
      <c r="L23" s="41">
        <f t="shared" si="2"/>
        <v>18119</v>
      </c>
    </row>
    <row r="24" spans="1:12" ht="18" customHeight="1">
      <c r="A24" s="8" t="s">
        <v>25</v>
      </c>
      <c r="B24" s="54">
        <v>20970</v>
      </c>
      <c r="C24" s="10">
        <v>214124.38</v>
      </c>
      <c r="D24" s="57">
        <v>90</v>
      </c>
      <c r="E24" s="10">
        <v>1982.2</v>
      </c>
      <c r="F24" s="57">
        <v>411</v>
      </c>
      <c r="G24" s="36">
        <v>7730.15</v>
      </c>
      <c r="H24" s="37">
        <f aca="true" t="shared" si="4" ref="H24:H42">B24+D24+F24/2</f>
        <v>21265.5</v>
      </c>
      <c r="I24" s="38">
        <f aca="true" t="shared" si="5" ref="I24:I42">F24/2</f>
        <v>205.5</v>
      </c>
      <c r="J24" s="39">
        <f t="shared" si="3"/>
        <v>21471</v>
      </c>
      <c r="K24" s="40">
        <f t="shared" si="1"/>
        <v>223836.73</v>
      </c>
      <c r="L24" s="41">
        <f t="shared" si="2"/>
        <v>21060</v>
      </c>
    </row>
    <row r="25" spans="1:12" ht="18" customHeight="1">
      <c r="A25" s="8" t="s">
        <v>26</v>
      </c>
      <c r="B25" s="59">
        <v>24045</v>
      </c>
      <c r="C25" s="10">
        <v>246444.65</v>
      </c>
      <c r="D25" s="57">
        <v>0</v>
      </c>
      <c r="E25" s="10">
        <v>1035.06</v>
      </c>
      <c r="F25" s="57">
        <v>367</v>
      </c>
      <c r="G25" s="36">
        <v>7236.73</v>
      </c>
      <c r="H25" s="37">
        <f t="shared" si="4"/>
        <v>24228.5</v>
      </c>
      <c r="I25" s="38">
        <f t="shared" si="5"/>
        <v>183.5</v>
      </c>
      <c r="J25" s="39">
        <f t="shared" si="3"/>
        <v>24412</v>
      </c>
      <c r="K25" s="40">
        <f t="shared" si="1"/>
        <v>254716.44</v>
      </c>
      <c r="L25" s="41">
        <f t="shared" si="2"/>
        <v>24045</v>
      </c>
    </row>
    <row r="26" spans="1:12" ht="18" customHeight="1">
      <c r="A26" s="8" t="s">
        <v>27</v>
      </c>
      <c r="B26" s="59">
        <v>22170</v>
      </c>
      <c r="C26" s="10">
        <v>229966.01</v>
      </c>
      <c r="D26" s="57">
        <v>0</v>
      </c>
      <c r="E26" s="10">
        <v>1035.06</v>
      </c>
      <c r="F26" s="57">
        <v>253</v>
      </c>
      <c r="G26" s="36">
        <v>7294.03</v>
      </c>
      <c r="H26" s="37">
        <f t="shared" si="4"/>
        <v>22296.5</v>
      </c>
      <c r="I26" s="38">
        <f t="shared" si="5"/>
        <v>126.5</v>
      </c>
      <c r="J26" s="39">
        <f t="shared" si="3"/>
        <v>22423</v>
      </c>
      <c r="K26" s="40">
        <f t="shared" si="1"/>
        <v>238295.1</v>
      </c>
      <c r="L26" s="41">
        <f t="shared" si="2"/>
        <v>22170</v>
      </c>
    </row>
    <row r="27" spans="1:12" ht="18" customHeight="1">
      <c r="A27" s="8" t="s">
        <v>11</v>
      </c>
      <c r="B27" s="59">
        <v>16410</v>
      </c>
      <c r="C27" s="10">
        <v>172657.5</v>
      </c>
      <c r="D27" s="57">
        <v>3635</v>
      </c>
      <c r="E27" s="10">
        <v>39289.15</v>
      </c>
      <c r="F27" s="57">
        <v>402</v>
      </c>
      <c r="G27" s="36">
        <v>7598.39</v>
      </c>
      <c r="H27" s="37">
        <f t="shared" si="4"/>
        <v>20246</v>
      </c>
      <c r="I27" s="38">
        <f t="shared" si="5"/>
        <v>201</v>
      </c>
      <c r="J27" s="39">
        <f t="shared" si="3"/>
        <v>20447</v>
      </c>
      <c r="K27" s="40">
        <f t="shared" si="1"/>
        <v>219545.04</v>
      </c>
      <c r="L27" s="41">
        <f t="shared" si="2"/>
        <v>20045</v>
      </c>
    </row>
    <row r="28" spans="1:12" ht="18" customHeight="1">
      <c r="A28" s="8" t="s">
        <v>12</v>
      </c>
      <c r="B28" s="59">
        <v>16065</v>
      </c>
      <c r="C28" s="10">
        <v>165971.86</v>
      </c>
      <c r="D28" s="57">
        <v>1467</v>
      </c>
      <c r="E28" s="10">
        <v>16473.5</v>
      </c>
      <c r="F28" s="57">
        <v>892</v>
      </c>
      <c r="G28" s="36">
        <v>11803.19</v>
      </c>
      <c r="H28" s="37">
        <f t="shared" si="4"/>
        <v>17978</v>
      </c>
      <c r="I28" s="38">
        <f t="shared" si="5"/>
        <v>446</v>
      </c>
      <c r="J28" s="39">
        <f t="shared" si="3"/>
        <v>18424</v>
      </c>
      <c r="K28" s="40">
        <f t="shared" si="1"/>
        <v>194248.55</v>
      </c>
      <c r="L28" s="41">
        <f t="shared" si="2"/>
        <v>17532</v>
      </c>
    </row>
    <row r="29" spans="1:12" ht="18" customHeight="1">
      <c r="A29" s="8" t="s">
        <v>13</v>
      </c>
      <c r="B29" s="54">
        <v>16155</v>
      </c>
      <c r="C29" s="10">
        <v>169677.14</v>
      </c>
      <c r="D29" s="57">
        <v>736</v>
      </c>
      <c r="E29" s="10">
        <v>8780.59</v>
      </c>
      <c r="F29" s="57">
        <v>2221</v>
      </c>
      <c r="G29" s="36">
        <v>22884.44</v>
      </c>
      <c r="H29" s="37">
        <f t="shared" si="4"/>
        <v>18001.5</v>
      </c>
      <c r="I29" s="38">
        <f t="shared" si="5"/>
        <v>1110.5</v>
      </c>
      <c r="J29" s="39">
        <f t="shared" si="3"/>
        <v>19112</v>
      </c>
      <c r="K29" s="40">
        <f t="shared" si="1"/>
        <v>201342.17</v>
      </c>
      <c r="L29" s="41">
        <f t="shared" si="2"/>
        <v>16891</v>
      </c>
    </row>
    <row r="30" spans="1:12" ht="18" customHeight="1">
      <c r="A30" s="8" t="s">
        <v>14</v>
      </c>
      <c r="B30" s="54">
        <v>16020</v>
      </c>
      <c r="C30" s="10">
        <v>162747.66</v>
      </c>
      <c r="D30" s="57">
        <v>367</v>
      </c>
      <c r="E30" s="10">
        <v>4897.31</v>
      </c>
      <c r="F30" s="57">
        <v>3501</v>
      </c>
      <c r="G30" s="36">
        <v>34045.69</v>
      </c>
      <c r="H30" s="45">
        <f t="shared" si="4"/>
        <v>18137.5</v>
      </c>
      <c r="I30" s="46">
        <f t="shared" si="5"/>
        <v>1750.5</v>
      </c>
      <c r="J30" s="47">
        <f t="shared" si="3"/>
        <v>19888</v>
      </c>
      <c r="K30" s="48">
        <f t="shared" si="1"/>
        <v>201690.66</v>
      </c>
      <c r="L30" s="41">
        <f t="shared" si="2"/>
        <v>16387</v>
      </c>
    </row>
    <row r="31" spans="1:12" ht="12.75" customHeight="1" hidden="1">
      <c r="A31" s="14"/>
      <c r="B31" s="9"/>
      <c r="C31" s="10"/>
      <c r="D31" s="9"/>
      <c r="E31" s="49"/>
      <c r="F31" s="9"/>
      <c r="G31" s="49"/>
      <c r="H31" s="41">
        <f t="shared" si="4"/>
        <v>0</v>
      </c>
      <c r="I31" s="41">
        <f t="shared" si="5"/>
        <v>0</v>
      </c>
      <c r="J31" s="50">
        <f t="shared" si="3"/>
        <v>0</v>
      </c>
      <c r="K31" s="51">
        <f t="shared" si="1"/>
        <v>0</v>
      </c>
      <c r="L31" s="41">
        <f t="shared" si="2"/>
        <v>0</v>
      </c>
    </row>
    <row r="32" spans="1:12" ht="12.75" customHeight="1" hidden="1">
      <c r="A32" s="14"/>
      <c r="B32" s="9"/>
      <c r="C32" s="10"/>
      <c r="D32" s="9"/>
      <c r="E32" s="49"/>
      <c r="F32" s="9"/>
      <c r="G32" s="49"/>
      <c r="H32" s="41">
        <f t="shared" si="4"/>
        <v>0</v>
      </c>
      <c r="I32" s="41">
        <f t="shared" si="5"/>
        <v>0</v>
      </c>
      <c r="J32" s="50">
        <f t="shared" si="3"/>
        <v>0</v>
      </c>
      <c r="K32" s="51">
        <f t="shared" si="1"/>
        <v>0</v>
      </c>
      <c r="L32" s="41">
        <f t="shared" si="2"/>
        <v>0</v>
      </c>
    </row>
    <row r="33" spans="1:12" ht="12.75" customHeight="1" hidden="1">
      <c r="A33" s="14"/>
      <c r="B33" s="9"/>
      <c r="C33" s="10"/>
      <c r="D33" s="9"/>
      <c r="E33" s="49"/>
      <c r="F33" s="9"/>
      <c r="G33" s="49"/>
      <c r="H33" s="41">
        <f t="shared" si="4"/>
        <v>0</v>
      </c>
      <c r="I33" s="41">
        <f t="shared" si="5"/>
        <v>0</v>
      </c>
      <c r="J33" s="50">
        <f t="shared" si="3"/>
        <v>0</v>
      </c>
      <c r="K33" s="51">
        <f t="shared" si="1"/>
        <v>0</v>
      </c>
      <c r="L33" s="41">
        <f t="shared" si="2"/>
        <v>0</v>
      </c>
    </row>
    <row r="34" spans="1:12" ht="12.75" customHeight="1" hidden="1">
      <c r="A34" s="14"/>
      <c r="B34" s="9"/>
      <c r="C34" s="10"/>
      <c r="D34" s="9"/>
      <c r="E34" s="49"/>
      <c r="F34" s="9"/>
      <c r="G34" s="49"/>
      <c r="H34" s="41">
        <f t="shared" si="4"/>
        <v>0</v>
      </c>
      <c r="I34" s="41">
        <f t="shared" si="5"/>
        <v>0</v>
      </c>
      <c r="J34" s="50">
        <f t="shared" si="3"/>
        <v>0</v>
      </c>
      <c r="K34" s="51">
        <f t="shared" si="1"/>
        <v>0</v>
      </c>
      <c r="L34" s="41">
        <f t="shared" si="2"/>
        <v>0</v>
      </c>
    </row>
    <row r="35" spans="1:12" ht="12.75" customHeight="1" hidden="1">
      <c r="A35" s="14"/>
      <c r="B35" s="9"/>
      <c r="C35" s="10"/>
      <c r="D35" s="9"/>
      <c r="E35" s="49"/>
      <c r="F35" s="9"/>
      <c r="G35" s="49"/>
      <c r="H35" s="41">
        <f t="shared" si="4"/>
        <v>0</v>
      </c>
      <c r="I35" s="41">
        <f t="shared" si="5"/>
        <v>0</v>
      </c>
      <c r="J35" s="50">
        <f t="shared" si="3"/>
        <v>0</v>
      </c>
      <c r="K35" s="51">
        <f t="shared" si="1"/>
        <v>0</v>
      </c>
      <c r="L35" s="41">
        <f t="shared" si="2"/>
        <v>0</v>
      </c>
    </row>
    <row r="36" spans="1:12" ht="12.75" customHeight="1" hidden="1">
      <c r="A36" s="14"/>
      <c r="B36" s="9"/>
      <c r="C36" s="10"/>
      <c r="D36" s="9"/>
      <c r="E36" s="49"/>
      <c r="F36" s="9"/>
      <c r="G36" s="49"/>
      <c r="H36" s="41">
        <f t="shared" si="4"/>
        <v>0</v>
      </c>
      <c r="I36" s="41">
        <f t="shared" si="5"/>
        <v>0</v>
      </c>
      <c r="J36" s="50">
        <f t="shared" si="3"/>
        <v>0</v>
      </c>
      <c r="K36" s="51">
        <f t="shared" si="1"/>
        <v>0</v>
      </c>
      <c r="L36" s="41">
        <f t="shared" si="2"/>
        <v>0</v>
      </c>
    </row>
    <row r="37" spans="1:12" ht="12.75" customHeight="1" hidden="1">
      <c r="A37" s="14"/>
      <c r="B37" s="9"/>
      <c r="C37" s="10"/>
      <c r="D37" s="9"/>
      <c r="E37" s="49"/>
      <c r="F37" s="9"/>
      <c r="G37" s="49"/>
      <c r="H37" s="41">
        <f t="shared" si="4"/>
        <v>0</v>
      </c>
      <c r="I37" s="41">
        <f t="shared" si="5"/>
        <v>0</v>
      </c>
      <c r="J37" s="50">
        <f t="shared" si="3"/>
        <v>0</v>
      </c>
      <c r="K37" s="51">
        <f t="shared" si="1"/>
        <v>0</v>
      </c>
      <c r="L37" s="41">
        <f t="shared" si="2"/>
        <v>0</v>
      </c>
    </row>
    <row r="38" spans="1:12" ht="12.75" customHeight="1" hidden="1">
      <c r="A38" s="14"/>
      <c r="B38" s="9"/>
      <c r="C38" s="10"/>
      <c r="D38" s="9"/>
      <c r="E38" s="49"/>
      <c r="F38" s="9"/>
      <c r="G38" s="49"/>
      <c r="H38" s="41">
        <f t="shared" si="4"/>
        <v>0</v>
      </c>
      <c r="I38" s="41">
        <f t="shared" si="5"/>
        <v>0</v>
      </c>
      <c r="J38" s="50">
        <f t="shared" si="3"/>
        <v>0</v>
      </c>
      <c r="K38" s="51">
        <f t="shared" si="1"/>
        <v>0</v>
      </c>
      <c r="L38" s="41">
        <f t="shared" si="2"/>
        <v>0</v>
      </c>
    </row>
    <row r="39" spans="1:12" ht="12.75" customHeight="1" hidden="1">
      <c r="A39" s="14"/>
      <c r="B39" s="9"/>
      <c r="C39" s="10"/>
      <c r="D39" s="9"/>
      <c r="E39" s="49"/>
      <c r="F39" s="9"/>
      <c r="G39" s="49"/>
      <c r="H39" s="41">
        <f t="shared" si="4"/>
        <v>0</v>
      </c>
      <c r="I39" s="41">
        <f t="shared" si="5"/>
        <v>0</v>
      </c>
      <c r="J39" s="50">
        <f t="shared" si="3"/>
        <v>0</v>
      </c>
      <c r="K39" s="51">
        <f t="shared" si="1"/>
        <v>0</v>
      </c>
      <c r="L39" s="41">
        <f t="shared" si="2"/>
        <v>0</v>
      </c>
    </row>
    <row r="40" spans="1:12" ht="12.75" customHeight="1" hidden="1">
      <c r="A40" s="14"/>
      <c r="B40" s="9"/>
      <c r="C40" s="10"/>
      <c r="D40" s="9"/>
      <c r="E40" s="49"/>
      <c r="F40" s="9"/>
      <c r="G40" s="49"/>
      <c r="H40" s="41">
        <f t="shared" si="4"/>
        <v>0</v>
      </c>
      <c r="I40" s="41">
        <f t="shared" si="5"/>
        <v>0</v>
      </c>
      <c r="J40" s="50">
        <f t="shared" si="3"/>
        <v>0</v>
      </c>
      <c r="K40" s="51">
        <f t="shared" si="1"/>
        <v>0</v>
      </c>
      <c r="L40" s="41">
        <f t="shared" si="2"/>
        <v>0</v>
      </c>
    </row>
    <row r="41" spans="1:12" ht="12.75" customHeight="1" hidden="1">
      <c r="A41" s="52"/>
      <c r="B41" s="62"/>
      <c r="C41" s="53"/>
      <c r="D41" s="62"/>
      <c r="E41" s="4"/>
      <c r="F41" s="3"/>
      <c r="G41" s="4"/>
      <c r="H41" s="41">
        <f t="shared" si="4"/>
        <v>0</v>
      </c>
      <c r="I41" s="41">
        <f t="shared" si="5"/>
        <v>0</v>
      </c>
      <c r="J41" s="50">
        <f t="shared" si="3"/>
        <v>0</v>
      </c>
      <c r="K41" s="51">
        <f t="shared" si="1"/>
        <v>0</v>
      </c>
      <c r="L41" s="41">
        <f t="shared" si="2"/>
        <v>0</v>
      </c>
    </row>
    <row r="42" spans="1:12" ht="30.75" customHeight="1">
      <c r="A42" s="60" t="s">
        <v>15</v>
      </c>
      <c r="B42" s="68">
        <f>SUM(B19:B30)</f>
        <v>225030</v>
      </c>
      <c r="C42" s="67">
        <f>SUM(C19:C41)</f>
        <v>2311105.5</v>
      </c>
      <c r="D42" s="68">
        <f>SUM(D19:D30)</f>
        <v>11907</v>
      </c>
      <c r="E42" s="61">
        <f>SUM(E19:E41)</f>
        <v>138731.47</v>
      </c>
      <c r="F42" s="69">
        <f>SUM(F19:F30)</f>
        <v>22218</v>
      </c>
      <c r="G42" s="63">
        <f>SUM(G19:G41)</f>
        <v>251075.03000000003</v>
      </c>
      <c r="H42" s="64">
        <f t="shared" si="4"/>
        <v>248046</v>
      </c>
      <c r="I42" s="65">
        <f t="shared" si="5"/>
        <v>11109</v>
      </c>
      <c r="J42" s="70">
        <f t="shared" si="3"/>
        <v>259155</v>
      </c>
      <c r="K42" s="66">
        <f t="shared" si="1"/>
        <v>2700912</v>
      </c>
      <c r="L42" s="41">
        <f t="shared" si="2"/>
        <v>236937</v>
      </c>
    </row>
    <row r="43" ht="12.75">
      <c r="L43" s="35"/>
    </row>
  </sheetData>
  <sheetProtection/>
  <mergeCells count="10">
    <mergeCell ref="A16:A17"/>
    <mergeCell ref="B16:C16"/>
    <mergeCell ref="D16:E16"/>
    <mergeCell ref="F16:G16"/>
    <mergeCell ref="A2:G2"/>
    <mergeCell ref="A4:A5"/>
    <mergeCell ref="B4:C4"/>
    <mergeCell ref="D4:E4"/>
    <mergeCell ref="F4:G4"/>
    <mergeCell ref="A14:K14"/>
  </mergeCells>
  <printOptions/>
  <pageMargins left="0.4701388888888889" right="0.44027777777777777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5" sqref="N5"/>
    </sheetView>
  </sheetViews>
  <sheetFormatPr defaultColWidth="11.57421875" defaultRowHeight="12.75"/>
  <sheetData/>
  <sheetProtection/>
  <printOptions/>
  <pageMargins left="0.3298611111111111" right="0.2902777777777778" top="0.6097222222222223" bottom="0.3298611111111111" header="0.5118055555555556" footer="0.5118055555555556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8" sqref="M8"/>
    </sheetView>
  </sheetViews>
  <sheetFormatPr defaultColWidth="11.57421875" defaultRowHeight="12.75"/>
  <sheetData/>
  <sheetProtection/>
  <printOptions/>
  <pageMargins left="0.3298611111111111" right="0.2902777777777778" top="0.6097222222222223" bottom="0.3298611111111111" header="0.5118055555555556" footer="0.5118055555555556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11.57421875" defaultRowHeight="12.75"/>
  <sheetData/>
  <sheetProtection/>
  <printOptions/>
  <pageMargins left="0.3298611111111111" right="0.2902777777777778" top="0.6097222222222223" bottom="0.3298611111111111" header="0.5118055555555556" footer="0.5118055555555556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JKP Radnik</dc:creator>
  <cp:keywords/>
  <dc:description/>
  <cp:lastModifiedBy>Bilja zig</cp:lastModifiedBy>
  <dcterms:created xsi:type="dcterms:W3CDTF">2016-03-01T10:22:36Z</dcterms:created>
  <dcterms:modified xsi:type="dcterms:W3CDTF">2020-03-06T10:10:52Z</dcterms:modified>
  <cp:category/>
  <cp:version/>
  <cp:contentType/>
  <cp:contentStatus/>
</cp:coreProperties>
</file>